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김현아\기타\"/>
    </mc:Choice>
  </mc:AlternateContent>
  <bookViews>
    <workbookView xWindow="0" yWindow="0" windowWidth="28800" windowHeight="12390" activeTab="2"/>
  </bookViews>
  <sheets>
    <sheet name="총괄원가 및 부과원가" sheetId="1" r:id="rId1"/>
    <sheet name="연도별 재원부족액 현황" sheetId="2" r:id="rId2"/>
    <sheet name="연도별 재원 부족액 충당실적 및 계획" sheetId="3" r:id="rId3"/>
  </sheets>
  <definedNames>
    <definedName name="_xlnm.Print_Area" localSheetId="1">'연도별 재원부족액 현황'!$A$1:$H$33</definedName>
  </definedNames>
  <calcPr calcId="152511"/>
</workbook>
</file>

<file path=xl/calcChain.xml><?xml version="1.0" encoding="utf-8"?>
<calcChain xmlns="http://schemas.openxmlformats.org/spreadsheetml/2006/main">
  <c r="C11" i="2" l="1"/>
  <c r="E7" i="1"/>
  <c r="D7" i="1"/>
  <c r="C23" i="3" l="1"/>
  <c r="C25" i="3"/>
  <c r="C24" i="3"/>
  <c r="C25" i="2"/>
  <c r="D5" i="3" l="1"/>
  <c r="D8" i="1"/>
  <c r="E8" i="1"/>
  <c r="M29" i="3" l="1"/>
  <c r="M31" i="3" s="1"/>
  <c r="K29" i="3"/>
  <c r="K31" i="3" s="1"/>
  <c r="K11" i="3"/>
  <c r="K13" i="3" s="1"/>
  <c r="M11" i="3"/>
  <c r="M13" i="3" s="1"/>
  <c r="N11" i="3"/>
  <c r="N13" i="3" s="1"/>
  <c r="L11" i="3"/>
  <c r="O11" i="3"/>
  <c r="O13" i="3" s="1"/>
  <c r="L29" i="3" l="1"/>
  <c r="L31" i="3" s="1"/>
  <c r="L13" i="3"/>
</calcChain>
</file>

<file path=xl/sharedStrings.xml><?xml version="1.0" encoding="utf-8"?>
<sst xmlns="http://schemas.openxmlformats.org/spreadsheetml/2006/main" count="140" uniqueCount="83">
  <si>
    <t>□ 상수도 요금정보 : 상수도요금 총괄원가 및 부과단가</t>
  </si>
  <si>
    <t>(단위: 원/톤)</t>
  </si>
  <si>
    <t>구 분</t>
  </si>
  <si>
    <t>상수도요금</t>
  </si>
  <si>
    <t>총괄원가(A)</t>
  </si>
  <si>
    <t>부과단가</t>
  </si>
  <si>
    <t>(B)</t>
  </si>
  <si>
    <t>현실화율</t>
  </si>
  <si>
    <t>(B/A, %)</t>
  </si>
  <si>
    <t>((A-B)/B,%)</t>
  </si>
  <si>
    <t>수익</t>
  </si>
  <si>
    <t>총수익</t>
  </si>
  <si>
    <t>기타영업수익</t>
  </si>
  <si>
    <t>영업외 수익</t>
  </si>
  <si>
    <t>비용</t>
  </si>
  <si>
    <t>총비용</t>
  </si>
  <si>
    <t>영업비용</t>
  </si>
  <si>
    <t>영업외비용</t>
  </si>
  <si>
    <t>B. 차입금상환액</t>
  </si>
  <si>
    <t>-</t>
  </si>
  <si>
    <t>C. 시설투자액</t>
  </si>
  <si>
    <t>D. 재원부족액(A+B+C)</t>
  </si>
  <si>
    <t>재원부족액</t>
  </si>
  <si>
    <t>계</t>
  </si>
  <si>
    <t>국고(시·도) 보조금</t>
  </si>
  <si>
    <t>타회계전입금</t>
  </si>
  <si>
    <t>지방채 발행</t>
  </si>
  <si>
    <t>원인자 부담금</t>
  </si>
  <si>
    <t>기부금</t>
  </si>
  <si>
    <t>기타 자본적수입</t>
  </si>
  <si>
    <t>인상수익총액</t>
  </si>
  <si>
    <t>부과단가(원/톤)</t>
  </si>
  <si>
    <t>인상율</t>
  </si>
  <si>
    <t>충당차액</t>
    <phoneticPr fontId="7" type="noConversion"/>
  </si>
  <si>
    <t>이월액</t>
    <phoneticPr fontId="7" type="noConversion"/>
  </si>
  <si>
    <t>요금인상요인</t>
    <phoneticPr fontId="7" type="noConversion"/>
  </si>
  <si>
    <t>(1)</t>
    <phoneticPr fontId="7" type="noConversion"/>
  </si>
  <si>
    <t>급배수공사수익</t>
    <phoneticPr fontId="7" type="noConversion"/>
  </si>
  <si>
    <t>(2)</t>
    <phoneticPr fontId="7" type="noConversion"/>
  </si>
  <si>
    <r>
      <t xml:space="preserve">A. 운영재원부족액 </t>
    </r>
    <r>
      <rPr>
        <shadow/>
        <sz val="12"/>
        <color rgb="FFFF0000"/>
        <rFont val="맑은 고딕"/>
        <family val="3"/>
        <charset val="129"/>
        <scheme val="major"/>
      </rPr>
      <t>(2-1)</t>
    </r>
  </si>
  <si>
    <t>충당 실적</t>
    <phoneticPr fontId="7" type="noConversion"/>
  </si>
  <si>
    <t>인상 계획</t>
    <phoneticPr fontId="7" type="noConversion"/>
  </si>
  <si>
    <r>
      <t>전기말이월금</t>
    </r>
    <r>
      <rPr>
        <shadow/>
        <vertAlign val="superscript"/>
        <sz val="12"/>
        <color theme="1"/>
        <rFont val="맑은 고딕"/>
        <family val="3"/>
        <charset val="129"/>
        <scheme val="major"/>
      </rPr>
      <t>주1)</t>
    </r>
  </si>
  <si>
    <r>
      <t>요금인상계획</t>
    </r>
    <r>
      <rPr>
        <shadow/>
        <vertAlign val="superscript"/>
        <sz val="12"/>
        <color theme="1"/>
        <rFont val="맑은 고딕"/>
        <family val="3"/>
        <charset val="129"/>
        <scheme val="major"/>
      </rPr>
      <t>주2)</t>
    </r>
  </si>
  <si>
    <t>구분</t>
    <phoneticPr fontId="7" type="noConversion"/>
  </si>
  <si>
    <t>증감</t>
    <phoneticPr fontId="7" type="noConversion"/>
  </si>
  <si>
    <t>&lt; 검증 &gt;</t>
    <phoneticPr fontId="7" type="noConversion"/>
  </si>
  <si>
    <t>□ 하수도 요금정보 : 하수도요금 총괄원가 및 부과단가</t>
    <phoneticPr fontId="7" type="noConversion"/>
  </si>
  <si>
    <t xml:space="preserve">□ 하수도 연도별 재원부족액 현황 </t>
    <phoneticPr fontId="7" type="noConversion"/>
  </si>
  <si>
    <t xml:space="preserve">□ 상수도 연도별 재원부족액 현황 </t>
    <phoneticPr fontId="7" type="noConversion"/>
  </si>
  <si>
    <t xml:space="preserve">충당실적
및 계획 </t>
    <phoneticPr fontId="7" type="noConversion"/>
  </si>
  <si>
    <t>(단위: 백만원/년)</t>
    <phoneticPr fontId="7" type="noConversion"/>
  </si>
  <si>
    <t xml:space="preserve">□ 상수도 연도별 재원 부족액 충당실적 및 계획      </t>
    <phoneticPr fontId="7" type="noConversion"/>
  </si>
  <si>
    <t xml:space="preserve">□ 하수도 연도별 재원 부족액 충당실적 및 계획      </t>
    <phoneticPr fontId="7" type="noConversion"/>
  </si>
  <si>
    <t>주1) 전기말이월금은 순세계잉여금과 이월재원충당액을 포함</t>
    <phoneticPr fontId="7" type="noConversion"/>
  </si>
  <si>
    <t>주2) 요금인상계획은 재원부족액 충당을 위해 기준연도 이후의 향후 인상계획을 통한
     인상수익총액 등을 작성하는 것임.</t>
    <phoneticPr fontId="7" type="noConversion"/>
  </si>
  <si>
    <t xml:space="preserve">상·하수도 원가정보 공개 </t>
    <phoneticPr fontId="7" type="noConversion"/>
  </si>
  <si>
    <t>※ 상하수도 사용료 = 당해연도 사용료수익 + 과년도 미수금 회수액</t>
    <phoneticPr fontId="7" type="noConversion"/>
  </si>
  <si>
    <t>※ 영업비용 = 예산결산보고서(이월세출결산 포함)상 수익적지출 지출액</t>
    <phoneticPr fontId="7" type="noConversion"/>
  </si>
  <si>
    <t>※ 차입금상환액 = 지방채 및 BTL원금상환액</t>
    <phoneticPr fontId="7" type="noConversion"/>
  </si>
  <si>
    <t>※ 시설투자액 = 예산결산보고서(이월세출결산 포함) 자본적지출 항목 중 
                       차입금상환액을 제외한 금액</t>
    <phoneticPr fontId="7" type="noConversion"/>
  </si>
  <si>
    <r>
      <t>전기말이월금</t>
    </r>
    <r>
      <rPr>
        <shadow/>
        <vertAlign val="superscript"/>
        <sz val="12"/>
        <color theme="1"/>
        <rFont val="맑은 고딕"/>
        <family val="3"/>
        <charset val="129"/>
        <scheme val="major"/>
      </rPr>
      <t>주1)</t>
    </r>
    <phoneticPr fontId="7" type="noConversion"/>
  </si>
  <si>
    <t>상수도 사용료주1)</t>
    <phoneticPr fontId="7" type="noConversion"/>
  </si>
  <si>
    <t xml:space="preserve"> </t>
    <phoneticPr fontId="7" type="noConversion"/>
  </si>
  <si>
    <t>2017년</t>
    <phoneticPr fontId="7" type="noConversion"/>
  </si>
  <si>
    <t>2018년</t>
    <phoneticPr fontId="7" type="noConversion"/>
  </si>
  <si>
    <t>하수도요금</t>
  </si>
  <si>
    <t>요금인상요인</t>
  </si>
  <si>
    <t>2018년</t>
  </si>
  <si>
    <t>2017년</t>
  </si>
  <si>
    <t>2016년</t>
  </si>
  <si>
    <t>2015년</t>
  </si>
  <si>
    <t>(1)</t>
  </si>
  <si>
    <t>하수도 사용료</t>
  </si>
  <si>
    <t>(2)</t>
  </si>
  <si>
    <t>충당 실적</t>
  </si>
  <si>
    <t xml:space="preserve">충당실적
및 계획 </t>
  </si>
  <si>
    <t>인상 계획</t>
  </si>
  <si>
    <t>2019년</t>
    <phoneticPr fontId="7" type="noConversion"/>
  </si>
  <si>
    <t>2020년</t>
    <phoneticPr fontId="7" type="noConversion"/>
  </si>
  <si>
    <t>2020년</t>
    <phoneticPr fontId="7" type="noConversion"/>
  </si>
  <si>
    <t>2020년</t>
    <phoneticPr fontId="7" type="noConversion"/>
  </si>
  <si>
    <t>2020년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</si>
</sst>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.00_-;\-* #,##0.00_-;_-* &quot;-&quot;_-;_-@_-"/>
    <numFmt numFmtId="178" formatCode="#,##0;[Red]\(#,##0\);\-"/>
    <numFmt numFmtId="179" formatCode="0.00_ "/>
    <numFmt numFmtId="180" formatCode="0.0000_);[Red]\(0.0000\)"/>
  </numFmts>
  <fonts count="25">
    <font>
      <sz val="11"/>
      <color theme="1"/>
      <name val="맑은 고딕"/>
      <family val="2"/>
      <charset val="129"/>
      <scheme val="minor"/>
    </font>
    <font>
      <b/>
      <sz val="11"/>
      <color rgb="FF000000"/>
      <name val="한양중고딕"/>
      <family val="3"/>
      <charset val="129"/>
    </font>
    <font>
      <b/>
      <sz val="16"/>
      <color rgb="FF000000"/>
      <name val="HY중고딕"/>
      <family val="1"/>
      <charset val="129"/>
    </font>
    <font>
      <sz val="13"/>
      <color rgb="FF000000"/>
      <name val="한양중고딕"/>
      <family val="3"/>
      <charset val="129"/>
    </font>
    <font>
      <sz val="10"/>
      <color rgb="FF000000"/>
      <name val="바탕"/>
      <family val="1"/>
      <charset val="129"/>
    </font>
    <font>
      <b/>
      <sz val="13"/>
      <color rgb="FF000000"/>
      <name val="휴먼명조"/>
      <family val="3"/>
      <charset val="129"/>
    </font>
    <font>
      <sz val="23"/>
      <color rgb="FF000000"/>
      <name val="한양견고딕"/>
      <family val="3"/>
      <charset val="129"/>
    </font>
    <font>
      <sz val="8"/>
      <name val="맑은 고딕"/>
      <family val="2"/>
      <charset val="129"/>
      <scheme val="minor"/>
    </font>
    <font>
      <shadow/>
      <sz val="12"/>
      <color theme="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hadow/>
      <sz val="12"/>
      <color rgb="FFFF0000"/>
      <name val="맑은 고딕"/>
      <family val="3"/>
      <charset val="129"/>
      <scheme val="major"/>
    </font>
    <font>
      <b/>
      <shadow/>
      <sz val="12"/>
      <color theme="1"/>
      <name val="맑은 고딕"/>
      <family val="3"/>
      <charset val="129"/>
      <scheme val="major"/>
    </font>
    <font>
      <shadow/>
      <vertAlign val="superscript"/>
      <sz val="12"/>
      <color theme="1"/>
      <name val="맑은 고딕"/>
      <family val="3"/>
      <charset val="129"/>
      <scheme val="major"/>
    </font>
    <font>
      <sz val="12"/>
      <color rgb="FF000000"/>
      <name val="한양중고딕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0"/>
      <color rgb="FF000000"/>
      <name val="한양중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41" fontId="0" fillId="0" borderId="2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1" fontId="11" fillId="0" borderId="2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1" fontId="8" fillId="0" borderId="0" xfId="1" applyFont="1" applyBorder="1" applyAlignment="1">
      <alignment horizontal="center" vertical="center" wrapText="1"/>
    </xf>
    <xf numFmtId="41" fontId="11" fillId="0" borderId="0" xfId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6" fontId="11" fillId="0" borderId="0" xfId="1" applyNumberFormat="1" applyFont="1" applyBorder="1">
      <alignment vertical="center"/>
    </xf>
    <xf numFmtId="176" fontId="12" fillId="0" borderId="0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8" fillId="0" borderId="0" xfId="0" applyFont="1" applyBorder="1" applyAlignment="1">
      <alignment horizontal="center" vertical="center" shrinkToFit="1"/>
    </xf>
    <xf numFmtId="41" fontId="11" fillId="0" borderId="0" xfId="1" applyFont="1" applyBorder="1" applyAlignment="1">
      <alignment horizontal="center" vertical="center" wrapText="1"/>
    </xf>
    <xf numFmtId="0" fontId="18" fillId="0" borderId="0" xfId="0" applyNumberFormat="1" applyFont="1" applyAlignment="1">
      <alignment horizontal="left" vertical="center" shrinkToFit="1" readingOrder="1"/>
    </xf>
    <xf numFmtId="0" fontId="19" fillId="0" borderId="0" xfId="0" applyFont="1">
      <alignment vertical="center"/>
    </xf>
    <xf numFmtId="41" fontId="0" fillId="0" borderId="2" xfId="0" applyNumberFormat="1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41" fontId="0" fillId="0" borderId="0" xfId="0" applyNumberFormat="1">
      <alignment vertical="center"/>
    </xf>
    <xf numFmtId="41" fontId="11" fillId="0" borderId="5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11" fillId="0" borderId="2" xfId="1" applyNumberFormat="1" applyFont="1" applyBorder="1" applyAlignment="1">
      <alignment horizontal="center" vertical="center"/>
    </xf>
    <xf numFmtId="41" fontId="8" fillId="0" borderId="2" xfId="1" applyFont="1" applyBorder="1" applyAlignment="1">
      <alignment horizontal="center" vertical="center" wrapText="1"/>
    </xf>
    <xf numFmtId="41" fontId="11" fillId="0" borderId="2" xfId="1" applyFont="1" applyBorder="1" applyAlignment="1">
      <alignment horizontal="center" vertical="center"/>
    </xf>
    <xf numFmtId="41" fontId="0" fillId="0" borderId="0" xfId="0" applyNumberFormat="1">
      <alignment vertical="center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11" fillId="0" borderId="2" xfId="0" applyFont="1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/>
    </xf>
    <xf numFmtId="177" fontId="11" fillId="0" borderId="2" xfId="1" applyNumberFormat="1" applyFont="1" applyBorder="1" applyAlignment="1">
      <alignment horizontal="center" vertical="center"/>
    </xf>
    <xf numFmtId="178" fontId="21" fillId="0" borderId="2" xfId="0" applyNumberFormat="1" applyFont="1" applyFill="1" applyBorder="1" applyAlignment="1">
      <alignment vertical="center"/>
    </xf>
    <xf numFmtId="179" fontId="21" fillId="0" borderId="2" xfId="2" applyNumberFormat="1" applyFont="1" applyFill="1" applyBorder="1" applyAlignment="1">
      <alignment vertical="center"/>
    </xf>
    <xf numFmtId="176" fontId="21" fillId="0" borderId="2" xfId="1" applyNumberFormat="1" applyFont="1" applyFill="1" applyBorder="1" applyAlignment="1">
      <alignment vertical="center"/>
    </xf>
    <xf numFmtId="41" fontId="22" fillId="0" borderId="2" xfId="1" applyFont="1" applyBorder="1">
      <alignment vertical="center"/>
    </xf>
    <xf numFmtId="176" fontId="22" fillId="0" borderId="2" xfId="1" applyNumberFormat="1" applyFont="1" applyBorder="1">
      <alignment vertical="center"/>
    </xf>
    <xf numFmtId="177" fontId="22" fillId="0" borderId="2" xfId="1" applyNumberFormat="1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41" fontId="11" fillId="0" borderId="2" xfId="1" applyFont="1" applyFill="1" applyBorder="1" applyAlignment="1">
      <alignment horizontal="left" vertical="center"/>
    </xf>
    <xf numFmtId="41" fontId="8" fillId="0" borderId="2" xfId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41" fontId="11" fillId="0" borderId="2" xfId="1" applyFont="1" applyBorder="1" applyAlignment="1">
      <alignment horizontal="center" vertical="center" wrapText="1"/>
    </xf>
    <xf numFmtId="41" fontId="8" fillId="0" borderId="2" xfId="0" applyNumberFormat="1" applyFont="1" applyBorder="1" applyAlignment="1">
      <alignment horizontal="center" vertical="center" wrapText="1"/>
    </xf>
    <xf numFmtId="41" fontId="8" fillId="0" borderId="2" xfId="1" applyFont="1" applyBorder="1" applyAlignment="1">
      <alignment horizontal="center" vertical="center" wrapText="1"/>
    </xf>
    <xf numFmtId="41" fontId="11" fillId="0" borderId="2" xfId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right" vertical="center"/>
    </xf>
    <xf numFmtId="41" fontId="8" fillId="0" borderId="2" xfId="1" applyFont="1" applyBorder="1" applyAlignment="1">
      <alignment horizontal="center" vertical="center"/>
    </xf>
    <xf numFmtId="41" fontId="8" fillId="0" borderId="2" xfId="1" applyFont="1" applyBorder="1" applyAlignment="1">
      <alignment horizontal="left" vertical="center"/>
    </xf>
    <xf numFmtId="41" fontId="8" fillId="0" borderId="2" xfId="1" applyFont="1" applyBorder="1" applyAlignment="1">
      <alignment horizontal="center" vertical="center" shrinkToFit="1"/>
    </xf>
    <xf numFmtId="41" fontId="11" fillId="0" borderId="2" xfId="1" applyFont="1" applyFill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shrinkToFit="1"/>
    </xf>
    <xf numFmtId="41" fontId="8" fillId="0" borderId="2" xfId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41" fontId="11" fillId="0" borderId="0" xfId="1" applyFont="1" applyFill="1" applyBorder="1" applyAlignment="1">
      <alignment horizontal="left" vertical="center"/>
    </xf>
    <xf numFmtId="180" fontId="0" fillId="0" borderId="0" xfId="0" applyNumberFormat="1">
      <alignment vertical="center"/>
    </xf>
    <xf numFmtId="41" fontId="23" fillId="0" borderId="2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8" fillId="0" borderId="0" xfId="0" applyNumberFormat="1" applyFont="1" applyAlignment="1">
      <alignment horizontal="left" vertical="center" shrinkToFit="1" readingOrder="1"/>
    </xf>
    <xf numFmtId="41" fontId="13" fillId="0" borderId="4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18" fillId="0" borderId="0" xfId="0" applyNumberFormat="1" applyFont="1" applyAlignment="1">
      <alignment horizontal="left" vertical="center" wrapText="1" shrinkToFit="1" readingOrder="1"/>
    </xf>
    <xf numFmtId="0" fontId="8" fillId="0" borderId="2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1" fontId="24" fillId="0" borderId="2" xfId="1" applyFont="1" applyBorder="1" applyAlignment="1">
      <alignment horizontal="right" vertical="center" wrapText="1"/>
    </xf>
    <xf numFmtId="41" fontId="24" fillId="0" borderId="2" xfId="1" applyFont="1" applyBorder="1" applyAlignment="1">
      <alignment vertical="center" wrapText="1"/>
    </xf>
    <xf numFmtId="43" fontId="24" fillId="0" borderId="2" xfId="1" applyNumberFormat="1" applyFont="1" applyBorder="1" applyAlignment="1">
      <alignment vertical="center"/>
    </xf>
    <xf numFmtId="41" fontId="8" fillId="0" borderId="2" xfId="1" applyFont="1" applyBorder="1" applyAlignment="1">
      <alignment horizontal="left" vertical="center" wrapText="1"/>
    </xf>
    <xf numFmtId="41" fontId="21" fillId="0" borderId="2" xfId="1" applyFont="1" applyBorder="1">
      <alignment vertical="center"/>
    </xf>
    <xf numFmtId="177" fontId="21" fillId="0" borderId="2" xfId="1" applyNumberFormat="1" applyFont="1" applyBorder="1">
      <alignment vertical="center"/>
    </xf>
    <xf numFmtId="176" fontId="21" fillId="0" borderId="2" xfId="1" applyNumberFormat="1" applyFont="1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zoomScaleNormal="100" workbookViewId="0">
      <selection activeCell="A18" sqref="A18:E18"/>
    </sheetView>
  </sheetViews>
  <sheetFormatPr defaultRowHeight="16.5"/>
  <cols>
    <col min="1" max="1" width="17.125" customWidth="1"/>
    <col min="2" max="5" width="15.625" customWidth="1"/>
    <col min="6" max="6" width="9.75" bestFit="1" customWidth="1"/>
  </cols>
  <sheetData>
    <row r="1" spans="1:9" ht="30">
      <c r="A1" s="79" t="s">
        <v>56</v>
      </c>
      <c r="B1" s="79"/>
      <c r="C1" s="79"/>
      <c r="D1" s="79"/>
      <c r="E1" s="79"/>
    </row>
    <row r="2" spans="1:9">
      <c r="A2" s="3"/>
    </row>
    <row r="3" spans="1:9" ht="20.25">
      <c r="A3" s="1" t="s">
        <v>0</v>
      </c>
      <c r="I3" t="s">
        <v>63</v>
      </c>
    </row>
    <row r="4" spans="1:9" ht="25.5" customHeight="1">
      <c r="E4" s="2" t="s">
        <v>1</v>
      </c>
    </row>
    <row r="5" spans="1:9" ht="30" customHeight="1">
      <c r="A5" s="80" t="s">
        <v>2</v>
      </c>
      <c r="B5" s="18" t="s">
        <v>3</v>
      </c>
      <c r="C5" s="18" t="s">
        <v>5</v>
      </c>
      <c r="D5" s="18" t="s">
        <v>7</v>
      </c>
      <c r="E5" s="18" t="s">
        <v>35</v>
      </c>
      <c r="I5" s="4"/>
    </row>
    <row r="6" spans="1:9" ht="30" customHeight="1">
      <c r="A6" s="81"/>
      <c r="B6" s="19" t="s">
        <v>4</v>
      </c>
      <c r="C6" s="19" t="s">
        <v>6</v>
      </c>
      <c r="D6" s="19" t="s">
        <v>8</v>
      </c>
      <c r="E6" s="9" t="s">
        <v>9</v>
      </c>
      <c r="I6" s="5"/>
    </row>
    <row r="7" spans="1:9" ht="30" customHeight="1">
      <c r="A7" s="99" t="s">
        <v>82</v>
      </c>
      <c r="B7" s="100">
        <v>2871</v>
      </c>
      <c r="C7" s="100">
        <v>1011</v>
      </c>
      <c r="D7" s="101">
        <f>C7/B7%</f>
        <v>35.214211076280044</v>
      </c>
      <c r="E7" s="102">
        <f>(B7-C7)/C7%</f>
        <v>183.97626112759644</v>
      </c>
      <c r="I7" s="5"/>
    </row>
    <row r="8" spans="1:9" ht="30" customHeight="1">
      <c r="A8" s="56" t="s">
        <v>78</v>
      </c>
      <c r="B8" s="45">
        <v>2383</v>
      </c>
      <c r="C8" s="45">
        <v>1103</v>
      </c>
      <c r="D8" s="45">
        <f>C8/B8%</f>
        <v>46.286193873268992</v>
      </c>
      <c r="E8" s="45">
        <f>(B8-C8)/C8%</f>
        <v>116.04714415231189</v>
      </c>
    </row>
    <row r="9" spans="1:9" ht="30" customHeight="1">
      <c r="A9" s="56" t="s">
        <v>65</v>
      </c>
      <c r="B9" s="45">
        <v>2202</v>
      </c>
      <c r="C9" s="45">
        <v>1118</v>
      </c>
      <c r="D9" s="45">
        <v>50.8</v>
      </c>
      <c r="E9" s="45">
        <v>97</v>
      </c>
    </row>
    <row r="10" spans="1:9" ht="30" customHeight="1">
      <c r="A10" s="56" t="s">
        <v>64</v>
      </c>
      <c r="B10" s="45">
        <v>2058</v>
      </c>
      <c r="C10" s="45">
        <v>1127</v>
      </c>
      <c r="D10" s="45">
        <v>54.8</v>
      </c>
      <c r="E10" s="45">
        <v>82.5</v>
      </c>
    </row>
    <row r="11" spans="1:9" ht="30" customHeight="1">
      <c r="A11" s="56" t="s">
        <v>65</v>
      </c>
      <c r="B11" s="45">
        <v>2202</v>
      </c>
      <c r="C11" s="45">
        <v>1118</v>
      </c>
      <c r="D11" s="45">
        <v>50.8</v>
      </c>
      <c r="E11" s="45">
        <v>97</v>
      </c>
    </row>
    <row r="12" spans="1:9" ht="30" customHeight="1">
      <c r="A12" s="56" t="s">
        <v>64</v>
      </c>
      <c r="B12" s="45">
        <v>2058</v>
      </c>
      <c r="C12" s="45">
        <v>1127</v>
      </c>
      <c r="D12" s="45">
        <v>54.8</v>
      </c>
      <c r="E12" s="45">
        <v>82.5</v>
      </c>
    </row>
    <row r="13" spans="1:9" ht="30" customHeight="1">
      <c r="A13" s="14"/>
      <c r="B13" s="20"/>
      <c r="C13" s="20"/>
      <c r="D13" s="21"/>
      <c r="E13" s="21"/>
    </row>
    <row r="14" spans="1:9" ht="20.25">
      <c r="A14" s="1" t="s">
        <v>47</v>
      </c>
    </row>
    <row r="15" spans="1:9" ht="25.5" customHeight="1">
      <c r="E15" s="2" t="s">
        <v>1</v>
      </c>
    </row>
    <row r="16" spans="1:9" ht="30" customHeight="1">
      <c r="A16" s="80" t="s">
        <v>2</v>
      </c>
      <c r="B16" s="42" t="s">
        <v>66</v>
      </c>
      <c r="C16" s="42" t="s">
        <v>5</v>
      </c>
      <c r="D16" s="42" t="s">
        <v>7</v>
      </c>
      <c r="E16" s="42" t="s">
        <v>67</v>
      </c>
      <c r="I16" s="4"/>
    </row>
    <row r="17" spans="1:9" ht="30" customHeight="1">
      <c r="A17" s="81"/>
      <c r="B17" s="43" t="s">
        <v>4</v>
      </c>
      <c r="C17" s="43" t="s">
        <v>6</v>
      </c>
      <c r="D17" s="43" t="s">
        <v>8</v>
      </c>
      <c r="E17" s="44" t="s">
        <v>9</v>
      </c>
      <c r="I17" s="5"/>
    </row>
    <row r="18" spans="1:9" ht="30" customHeight="1">
      <c r="A18" s="56" t="s">
        <v>79</v>
      </c>
      <c r="B18" s="104">
        <v>5105</v>
      </c>
      <c r="C18" s="104">
        <v>337</v>
      </c>
      <c r="D18" s="105">
        <v>6.59</v>
      </c>
      <c r="E18" s="106">
        <v>1414.8</v>
      </c>
      <c r="F18" s="77"/>
      <c r="I18" s="5"/>
    </row>
    <row r="19" spans="1:9" ht="30" customHeight="1">
      <c r="A19" s="56" t="s">
        <v>78</v>
      </c>
      <c r="B19" s="50">
        <v>4786.3</v>
      </c>
      <c r="C19" s="50">
        <v>370.2</v>
      </c>
      <c r="D19" s="52">
        <v>7.73</v>
      </c>
      <c r="E19" s="51">
        <v>1193</v>
      </c>
      <c r="F19" s="36"/>
      <c r="I19" s="5"/>
    </row>
    <row r="20" spans="1:9" ht="30" customHeight="1">
      <c r="A20" s="56" t="s">
        <v>68</v>
      </c>
      <c r="B20" s="50">
        <v>4585</v>
      </c>
      <c r="C20" s="50">
        <v>375</v>
      </c>
      <c r="D20" s="52">
        <v>8.19</v>
      </c>
      <c r="E20" s="51">
        <v>1121.5999999999999</v>
      </c>
      <c r="I20" s="5"/>
    </row>
    <row r="21" spans="1:9" ht="30" customHeight="1">
      <c r="A21" s="56" t="s">
        <v>69</v>
      </c>
      <c r="B21" s="45">
        <v>4785.1387783707432</v>
      </c>
      <c r="C21" s="47">
        <v>298</v>
      </c>
      <c r="D21" s="48">
        <v>6.2276145750879106</v>
      </c>
      <c r="E21" s="49">
        <v>1504.3</v>
      </c>
    </row>
    <row r="22" spans="1:9" ht="30" customHeight="1">
      <c r="A22" s="56" t="s">
        <v>70</v>
      </c>
      <c r="B22" s="45">
        <v>4793.51674457028</v>
      </c>
      <c r="C22" s="47">
        <v>231.33359475483891</v>
      </c>
      <c r="D22" s="48">
        <v>4.8259682208657297</v>
      </c>
      <c r="E22" s="49">
        <v>1972.12305227449</v>
      </c>
    </row>
    <row r="23" spans="1:9" ht="30" customHeight="1">
      <c r="A23" s="56" t="s">
        <v>71</v>
      </c>
      <c r="B23" s="45">
        <v>4612.4351604166659</v>
      </c>
      <c r="C23" s="45">
        <v>162.29419570677268</v>
      </c>
      <c r="D23" s="46">
        <v>3.5186228112117628</v>
      </c>
      <c r="E23" s="45">
        <v>2742.02</v>
      </c>
    </row>
  </sheetData>
  <mergeCells count="3">
    <mergeCell ref="A1:E1"/>
    <mergeCell ref="A5:A6"/>
    <mergeCell ref="A16:A17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19" zoomScaleNormal="100" zoomScaleSheetLayoutView="100" workbookViewId="0">
      <selection activeCell="C17" sqref="C17:C28"/>
    </sheetView>
  </sheetViews>
  <sheetFormatPr defaultRowHeight="16.5"/>
  <cols>
    <col min="1" max="1" width="8.125" customWidth="1"/>
    <col min="2" max="2" width="17.875" customWidth="1"/>
    <col min="3" max="3" width="10.5" customWidth="1"/>
    <col min="4" max="4" width="10" customWidth="1"/>
    <col min="5" max="8" width="10.625" customWidth="1"/>
    <col min="9" max="10" width="9.625" bestFit="1" customWidth="1"/>
  </cols>
  <sheetData>
    <row r="1" spans="1:10" ht="26.25" customHeight="1">
      <c r="A1" s="1" t="s">
        <v>49</v>
      </c>
      <c r="G1" s="85" t="s">
        <v>51</v>
      </c>
      <c r="H1" s="85"/>
    </row>
    <row r="2" spans="1:10" ht="21.75" customHeight="1">
      <c r="A2" s="86" t="s">
        <v>2</v>
      </c>
      <c r="B2" s="86"/>
      <c r="C2" s="56" t="s">
        <v>81</v>
      </c>
      <c r="D2" s="56" t="s">
        <v>78</v>
      </c>
      <c r="E2" s="56" t="s">
        <v>68</v>
      </c>
      <c r="F2" s="56" t="s">
        <v>69</v>
      </c>
      <c r="G2" s="56" t="s">
        <v>70</v>
      </c>
      <c r="H2" s="70" t="s">
        <v>71</v>
      </c>
    </row>
    <row r="3" spans="1:10" ht="21.75" customHeight="1">
      <c r="A3" s="37" t="s">
        <v>10</v>
      </c>
      <c r="B3" s="37" t="s">
        <v>11</v>
      </c>
      <c r="C3" s="59">
        <v>5123</v>
      </c>
      <c r="D3" s="64">
        <v>5800</v>
      </c>
      <c r="E3" s="64">
        <v>5465</v>
      </c>
      <c r="F3" s="64">
        <v>5251</v>
      </c>
      <c r="G3" s="60">
        <v>4653</v>
      </c>
      <c r="H3" s="60">
        <v>3955</v>
      </c>
    </row>
    <row r="4" spans="1:10" ht="21.75" customHeight="1">
      <c r="A4" s="82" t="s">
        <v>36</v>
      </c>
      <c r="B4" s="37" t="s">
        <v>62</v>
      </c>
      <c r="C4" s="59">
        <v>4362</v>
      </c>
      <c r="D4" s="63">
        <v>4667</v>
      </c>
      <c r="E4" s="63">
        <v>4673</v>
      </c>
      <c r="F4" s="63">
        <v>4467</v>
      </c>
      <c r="G4" s="60">
        <v>4012</v>
      </c>
      <c r="H4" s="59">
        <v>3432</v>
      </c>
    </row>
    <row r="5" spans="1:10" ht="21.75" customHeight="1">
      <c r="A5" s="82"/>
      <c r="B5" s="37" t="s">
        <v>37</v>
      </c>
      <c r="C5" s="59">
        <v>632</v>
      </c>
      <c r="D5" s="59">
        <v>615</v>
      </c>
      <c r="E5" s="59">
        <v>549</v>
      </c>
      <c r="F5" s="59">
        <v>626</v>
      </c>
      <c r="G5" s="60">
        <v>503</v>
      </c>
      <c r="H5" s="59">
        <v>392</v>
      </c>
    </row>
    <row r="6" spans="1:10" ht="21.75" customHeight="1">
      <c r="A6" s="82"/>
      <c r="B6" s="37" t="s">
        <v>12</v>
      </c>
      <c r="C6" s="59">
        <v>2</v>
      </c>
      <c r="D6" s="59">
        <v>2</v>
      </c>
      <c r="E6" s="59">
        <v>2</v>
      </c>
      <c r="F6" s="59">
        <v>2</v>
      </c>
      <c r="G6" s="60">
        <v>2</v>
      </c>
      <c r="H6" s="59">
        <v>2</v>
      </c>
    </row>
    <row r="7" spans="1:10" ht="21.75" customHeight="1">
      <c r="A7" s="82"/>
      <c r="B7" s="37" t="s">
        <v>13</v>
      </c>
      <c r="C7" s="59">
        <v>125</v>
      </c>
      <c r="D7" s="64">
        <v>516</v>
      </c>
      <c r="E7" s="64">
        <v>241</v>
      </c>
      <c r="F7" s="64">
        <v>156</v>
      </c>
      <c r="G7" s="60">
        <v>136</v>
      </c>
      <c r="H7" s="59">
        <v>129</v>
      </c>
    </row>
    <row r="8" spans="1:10" ht="21.75" customHeight="1">
      <c r="A8" s="37" t="s">
        <v>14</v>
      </c>
      <c r="B8" s="37" t="s">
        <v>15</v>
      </c>
      <c r="C8" s="59">
        <v>4732</v>
      </c>
      <c r="D8" s="64">
        <v>4331</v>
      </c>
      <c r="E8" s="64">
        <v>4262</v>
      </c>
      <c r="F8" s="64">
        <v>4176</v>
      </c>
      <c r="G8" s="60">
        <v>3842</v>
      </c>
      <c r="H8" s="60">
        <v>3147</v>
      </c>
    </row>
    <row r="9" spans="1:10" ht="21.75" customHeight="1">
      <c r="A9" s="82" t="s">
        <v>38</v>
      </c>
      <c r="B9" s="37" t="s">
        <v>16</v>
      </c>
      <c r="C9" s="59">
        <v>4732</v>
      </c>
      <c r="D9" s="64">
        <v>4331</v>
      </c>
      <c r="E9" s="64">
        <v>4262</v>
      </c>
      <c r="F9" s="64">
        <v>4176</v>
      </c>
      <c r="G9" s="60">
        <v>3842</v>
      </c>
      <c r="H9" s="59">
        <v>3147</v>
      </c>
    </row>
    <row r="10" spans="1:10" ht="21.75" customHeight="1">
      <c r="A10" s="82"/>
      <c r="B10" s="37" t="s">
        <v>17</v>
      </c>
      <c r="C10" s="59"/>
      <c r="D10" s="59">
        <v>0</v>
      </c>
      <c r="E10" s="59">
        <v>0</v>
      </c>
      <c r="F10" s="59">
        <v>0</v>
      </c>
      <c r="G10" s="60">
        <v>0</v>
      </c>
      <c r="H10" s="59">
        <v>0</v>
      </c>
    </row>
    <row r="11" spans="1:10" ht="21.75" customHeight="1">
      <c r="A11" s="87" t="s">
        <v>39</v>
      </c>
      <c r="B11" s="87"/>
      <c r="C11" s="103">
        <f>C8-C3</f>
        <v>-391</v>
      </c>
      <c r="D11" s="65">
        <v>-1471</v>
      </c>
      <c r="E11" s="65">
        <v>-1203</v>
      </c>
      <c r="F11" s="65">
        <v>-1075</v>
      </c>
      <c r="G11" s="60">
        <v>-811</v>
      </c>
      <c r="H11" s="59">
        <v>-808</v>
      </c>
      <c r="I11" s="31"/>
      <c r="J11" s="32"/>
    </row>
    <row r="12" spans="1:10" ht="21.75" customHeight="1">
      <c r="A12" s="87" t="s">
        <v>18</v>
      </c>
      <c r="B12" s="87"/>
      <c r="C12" s="103"/>
      <c r="D12" s="69"/>
      <c r="E12" s="69"/>
      <c r="F12" s="69"/>
      <c r="G12" s="68"/>
      <c r="H12" s="59"/>
    </row>
    <row r="13" spans="1:10" ht="21.75" customHeight="1">
      <c r="A13" s="87" t="s">
        <v>20</v>
      </c>
      <c r="B13" s="87"/>
      <c r="C13" s="103">
        <v>12526</v>
      </c>
      <c r="D13" s="65">
        <v>12848</v>
      </c>
      <c r="E13" s="65">
        <v>15723</v>
      </c>
      <c r="F13" s="65">
        <v>10937</v>
      </c>
      <c r="G13" s="60">
        <v>11264</v>
      </c>
      <c r="H13" s="59">
        <v>8341</v>
      </c>
    </row>
    <row r="14" spans="1:10" ht="21.75" customHeight="1">
      <c r="A14" s="87" t="s">
        <v>21</v>
      </c>
      <c r="B14" s="87"/>
      <c r="C14" s="103">
        <v>12135</v>
      </c>
      <c r="D14" s="65">
        <v>11377</v>
      </c>
      <c r="E14" s="65">
        <v>14520</v>
      </c>
      <c r="F14" s="65">
        <v>9862</v>
      </c>
      <c r="G14" s="60">
        <v>10453</v>
      </c>
      <c r="H14" s="60">
        <v>7533</v>
      </c>
    </row>
    <row r="15" spans="1:10" ht="12.75" customHeight="1">
      <c r="A15" s="22"/>
      <c r="B15" s="22"/>
      <c r="C15" s="22"/>
      <c r="D15" s="22"/>
      <c r="E15" s="22"/>
      <c r="F15" s="15"/>
      <c r="G15" s="16"/>
      <c r="H15" s="16"/>
    </row>
    <row r="16" spans="1:10" ht="26.25" customHeight="1">
      <c r="A16" s="1" t="s">
        <v>48</v>
      </c>
    </row>
    <row r="17" spans="1:10" ht="21.75" customHeight="1">
      <c r="A17" s="86" t="s">
        <v>2</v>
      </c>
      <c r="B17" s="86"/>
      <c r="C17" s="56" t="s">
        <v>80</v>
      </c>
      <c r="D17" s="56" t="s">
        <v>78</v>
      </c>
      <c r="E17" s="56" t="s">
        <v>68</v>
      </c>
      <c r="F17" s="56" t="s">
        <v>69</v>
      </c>
      <c r="G17" s="56" t="s">
        <v>70</v>
      </c>
      <c r="H17" s="70" t="s">
        <v>71</v>
      </c>
    </row>
    <row r="18" spans="1:10" ht="21.75" customHeight="1">
      <c r="A18" s="53" t="s">
        <v>10</v>
      </c>
      <c r="B18" s="53" t="s">
        <v>11</v>
      </c>
      <c r="C18" s="54">
        <v>11377</v>
      </c>
      <c r="D18" s="54">
        <v>11196</v>
      </c>
      <c r="E18" s="54">
        <v>3929</v>
      </c>
      <c r="F18" s="54">
        <v>1270</v>
      </c>
      <c r="G18" s="54">
        <v>1387</v>
      </c>
      <c r="H18" s="54">
        <v>692</v>
      </c>
    </row>
    <row r="19" spans="1:10" ht="21.75" customHeight="1">
      <c r="A19" s="82" t="s">
        <v>72</v>
      </c>
      <c r="B19" s="53" t="s">
        <v>73</v>
      </c>
      <c r="C19" s="55">
        <v>1387</v>
      </c>
      <c r="D19" s="55">
        <v>1521</v>
      </c>
      <c r="E19" s="55">
        <v>1519</v>
      </c>
      <c r="F19" s="55">
        <v>1144</v>
      </c>
      <c r="G19" s="55">
        <v>883</v>
      </c>
      <c r="H19" s="55">
        <v>607</v>
      </c>
    </row>
    <row r="20" spans="1:10" ht="21.75" customHeight="1">
      <c r="A20" s="82"/>
      <c r="B20" s="53" t="s">
        <v>12</v>
      </c>
      <c r="C20" s="55"/>
      <c r="D20" s="55"/>
      <c r="E20" s="55"/>
      <c r="F20" s="55"/>
      <c r="G20" s="55"/>
      <c r="H20" s="55"/>
    </row>
    <row r="21" spans="1:10" ht="21.75" customHeight="1">
      <c r="A21" s="82"/>
      <c r="B21" s="53" t="s">
        <v>13</v>
      </c>
      <c r="C21" s="55">
        <v>9990</v>
      </c>
      <c r="D21" s="55">
        <v>9675</v>
      </c>
      <c r="E21" s="55">
        <v>2410</v>
      </c>
      <c r="F21" s="55">
        <v>126</v>
      </c>
      <c r="G21" s="55">
        <v>504</v>
      </c>
      <c r="H21" s="55">
        <v>85</v>
      </c>
    </row>
    <row r="22" spans="1:10" ht="21.75" customHeight="1">
      <c r="A22" s="53" t="s">
        <v>14</v>
      </c>
      <c r="B22" s="53" t="s">
        <v>15</v>
      </c>
      <c r="C22" s="55">
        <v>8129</v>
      </c>
      <c r="D22" s="55">
        <v>7674</v>
      </c>
      <c r="E22" s="55">
        <v>7334</v>
      </c>
      <c r="F22" s="55">
        <v>7109</v>
      </c>
      <c r="G22" s="55">
        <v>6882</v>
      </c>
      <c r="H22" s="55">
        <v>5873</v>
      </c>
    </row>
    <row r="23" spans="1:10" ht="21.75" customHeight="1">
      <c r="A23" s="82" t="s">
        <v>74</v>
      </c>
      <c r="B23" s="53" t="s">
        <v>16</v>
      </c>
      <c r="C23" s="55">
        <v>8129</v>
      </c>
      <c r="D23" s="55">
        <v>7674</v>
      </c>
      <c r="E23" s="55">
        <v>7334</v>
      </c>
      <c r="F23" s="55">
        <v>7109</v>
      </c>
      <c r="G23" s="55">
        <v>6882</v>
      </c>
      <c r="H23" s="55">
        <v>5873</v>
      </c>
    </row>
    <row r="24" spans="1:10" ht="21.75" customHeight="1">
      <c r="A24" s="82"/>
      <c r="B24" s="53" t="s">
        <v>17</v>
      </c>
      <c r="C24" s="55"/>
      <c r="D24" s="55"/>
      <c r="E24" s="55">
        <v>0</v>
      </c>
      <c r="F24" s="55">
        <v>0</v>
      </c>
      <c r="G24" s="55">
        <v>0</v>
      </c>
      <c r="H24" s="55">
        <v>0</v>
      </c>
    </row>
    <row r="25" spans="1:10" ht="21.75" customHeight="1">
      <c r="A25" s="87" t="s">
        <v>39</v>
      </c>
      <c r="B25" s="87"/>
      <c r="C25" s="55">
        <f>C22-C18</f>
        <v>-3248</v>
      </c>
      <c r="D25" s="55">
        <v>-3522</v>
      </c>
      <c r="E25" s="55">
        <v>4924</v>
      </c>
      <c r="F25" s="55">
        <v>5839</v>
      </c>
      <c r="G25" s="55">
        <v>5495</v>
      </c>
      <c r="H25" s="55">
        <v>5181</v>
      </c>
      <c r="I25" s="36"/>
    </row>
    <row r="26" spans="1:10" ht="21.75" customHeight="1">
      <c r="A26" s="87" t="s">
        <v>18</v>
      </c>
      <c r="B26" s="87"/>
      <c r="C26" s="55">
        <v>1934</v>
      </c>
      <c r="D26" s="55">
        <v>1970</v>
      </c>
      <c r="E26" s="55">
        <v>1970</v>
      </c>
      <c r="F26" s="55">
        <v>1970</v>
      </c>
      <c r="G26" s="55">
        <v>1970</v>
      </c>
      <c r="H26" s="55">
        <v>2176</v>
      </c>
      <c r="I26" s="31"/>
      <c r="J26" s="32"/>
    </row>
    <row r="27" spans="1:10" ht="21.75" customHeight="1">
      <c r="A27" s="87" t="s">
        <v>20</v>
      </c>
      <c r="B27" s="87"/>
      <c r="C27" s="55">
        <v>25671</v>
      </c>
      <c r="D27" s="55">
        <v>15724</v>
      </c>
      <c r="E27" s="55">
        <v>8226</v>
      </c>
      <c r="F27" s="55">
        <v>10704</v>
      </c>
      <c r="G27" s="55">
        <v>17496</v>
      </c>
      <c r="H27" s="55">
        <v>11384</v>
      </c>
      <c r="I27" s="31"/>
      <c r="J27" s="32"/>
    </row>
    <row r="28" spans="1:10" ht="21.75" customHeight="1">
      <c r="A28" s="87" t="s">
        <v>21</v>
      </c>
      <c r="B28" s="87"/>
      <c r="C28" s="54">
        <v>24357</v>
      </c>
      <c r="D28" s="54">
        <v>14172</v>
      </c>
      <c r="E28" s="54">
        <v>15120</v>
      </c>
      <c r="F28" s="54">
        <v>18513</v>
      </c>
      <c r="G28" s="54">
        <v>24961</v>
      </c>
      <c r="H28" s="54">
        <v>18741</v>
      </c>
      <c r="J28" s="76"/>
    </row>
    <row r="29" spans="1:10">
      <c r="A29" s="3"/>
    </row>
    <row r="30" spans="1:10">
      <c r="A30" s="83" t="s">
        <v>57</v>
      </c>
      <c r="B30" s="84"/>
      <c r="C30" s="84"/>
      <c r="D30" s="84"/>
      <c r="E30" s="84"/>
      <c r="F30" s="84"/>
      <c r="G30" s="84"/>
      <c r="H30" s="84"/>
    </row>
    <row r="31" spans="1:10">
      <c r="A31" s="84" t="s">
        <v>58</v>
      </c>
      <c r="B31" s="84"/>
      <c r="C31" s="84"/>
      <c r="D31" s="84"/>
      <c r="E31" s="84"/>
      <c r="F31" s="84"/>
      <c r="G31" s="84"/>
      <c r="H31" s="84"/>
    </row>
    <row r="32" spans="1:10">
      <c r="A32" s="84" t="s">
        <v>59</v>
      </c>
      <c r="B32" s="84"/>
      <c r="C32" s="84"/>
      <c r="D32" s="84"/>
      <c r="E32" s="84"/>
      <c r="F32" s="84"/>
      <c r="G32" s="84"/>
      <c r="H32" s="84"/>
    </row>
    <row r="33" spans="1:8" ht="40.5" customHeight="1">
      <c r="A33" s="88" t="s">
        <v>60</v>
      </c>
      <c r="B33" s="84"/>
      <c r="C33" s="84"/>
      <c r="D33" s="84"/>
      <c r="E33" s="84"/>
      <c r="F33" s="84"/>
      <c r="G33" s="84"/>
      <c r="H33" s="84"/>
    </row>
  </sheetData>
  <mergeCells count="19">
    <mergeCell ref="A33:H33"/>
    <mergeCell ref="A27:B27"/>
    <mergeCell ref="A28:B28"/>
    <mergeCell ref="A17:B17"/>
    <mergeCell ref="A19:A21"/>
    <mergeCell ref="A23:A24"/>
    <mergeCell ref="A25:B25"/>
    <mergeCell ref="A26:B26"/>
    <mergeCell ref="A9:A10"/>
    <mergeCell ref="A30:H30"/>
    <mergeCell ref="A31:H31"/>
    <mergeCell ref="G1:H1"/>
    <mergeCell ref="A32:H32"/>
    <mergeCell ref="A2:B2"/>
    <mergeCell ref="A11:B11"/>
    <mergeCell ref="A12:B12"/>
    <mergeCell ref="A13:B13"/>
    <mergeCell ref="A14:B14"/>
    <mergeCell ref="A4:A7"/>
  </mergeCells>
  <phoneticPr fontId="7" type="noConversion"/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view="pageBreakPreview" topLeftCell="A7" zoomScaleNormal="100" zoomScaleSheetLayoutView="100" workbookViewId="0">
      <selection activeCell="E26" sqref="E26"/>
    </sheetView>
  </sheetViews>
  <sheetFormatPr defaultRowHeight="16.5"/>
  <cols>
    <col min="1" max="1" width="14.625" customWidth="1"/>
    <col min="2" max="2" width="15.125" customWidth="1"/>
    <col min="3" max="3" width="10.5" customWidth="1"/>
    <col min="4" max="8" width="9.625" customWidth="1"/>
    <col min="9" max="9" width="6.125" hidden="1" customWidth="1"/>
    <col min="10" max="10" width="9.375" hidden="1" customWidth="1"/>
    <col min="11" max="11" width="8.75" hidden="1" customWidth="1"/>
    <col min="12" max="17" width="6.625" hidden="1" customWidth="1"/>
    <col min="18" max="24" width="0" hidden="1" customWidth="1"/>
  </cols>
  <sheetData>
    <row r="1" spans="1:25" ht="24.75" customHeight="1">
      <c r="A1" s="23" t="s">
        <v>52</v>
      </c>
      <c r="I1" s="12"/>
    </row>
    <row r="2" spans="1:25" ht="18.95" customHeight="1">
      <c r="A2" s="86" t="s">
        <v>2</v>
      </c>
      <c r="B2" s="86"/>
      <c r="C2" s="41"/>
      <c r="D2" s="86" t="s">
        <v>40</v>
      </c>
      <c r="E2" s="86"/>
      <c r="F2" s="86"/>
      <c r="G2" s="86"/>
      <c r="H2" s="86"/>
      <c r="I2" s="13"/>
    </row>
    <row r="3" spans="1:25" ht="18.95" customHeight="1">
      <c r="A3" s="86"/>
      <c r="B3" s="86"/>
      <c r="C3" s="75">
        <v>2020</v>
      </c>
      <c r="D3" s="70">
        <v>2019</v>
      </c>
      <c r="E3" s="70">
        <v>2018</v>
      </c>
      <c r="F3" s="70">
        <v>2017</v>
      </c>
      <c r="G3" s="56">
        <v>2016</v>
      </c>
      <c r="H3" s="56">
        <v>2015</v>
      </c>
      <c r="I3" s="14"/>
    </row>
    <row r="4" spans="1:25" ht="18.95" customHeight="1">
      <c r="A4" s="89" t="s">
        <v>22</v>
      </c>
      <c r="B4" s="89"/>
      <c r="C4" s="75"/>
      <c r="D4" s="72">
        <v>11377</v>
      </c>
      <c r="E4" s="64">
        <v>14520</v>
      </c>
      <c r="F4" s="64">
        <v>9862</v>
      </c>
      <c r="G4" s="59">
        <v>10453</v>
      </c>
      <c r="H4" s="59">
        <v>7533</v>
      </c>
      <c r="I4" s="15"/>
    </row>
    <row r="5" spans="1:25" ht="18.95" customHeight="1">
      <c r="A5" s="94" t="s">
        <v>50</v>
      </c>
      <c r="B5" s="39" t="s">
        <v>23</v>
      </c>
      <c r="C5" s="74"/>
      <c r="D5" s="66">
        <f>SUM(D6:D12)</f>
        <v>16096</v>
      </c>
      <c r="E5" s="66">
        <v>35588</v>
      </c>
      <c r="F5" s="66">
        <v>25434</v>
      </c>
      <c r="G5" s="59">
        <v>18010</v>
      </c>
      <c r="H5" s="59">
        <v>16384</v>
      </c>
      <c r="I5" s="15"/>
      <c r="Y5" s="36"/>
    </row>
    <row r="6" spans="1:25" ht="18.95" customHeight="1">
      <c r="A6" s="92"/>
      <c r="B6" s="39" t="s">
        <v>61</v>
      </c>
      <c r="C6" s="66">
        <v>10971</v>
      </c>
      <c r="D6" s="66">
        <v>1315</v>
      </c>
      <c r="E6" s="66">
        <v>15566</v>
      </c>
      <c r="F6" s="66">
        <v>7560</v>
      </c>
      <c r="G6" s="60">
        <v>8851</v>
      </c>
      <c r="H6" s="60">
        <v>4716</v>
      </c>
      <c r="I6" s="16"/>
    </row>
    <row r="7" spans="1:25" ht="18.95" customHeight="1">
      <c r="A7" s="92"/>
      <c r="B7" s="39" t="s">
        <v>24</v>
      </c>
      <c r="C7" s="66">
        <v>7713</v>
      </c>
      <c r="D7" s="66">
        <v>12584</v>
      </c>
      <c r="E7" s="66">
        <v>14396</v>
      </c>
      <c r="F7" s="66">
        <v>4417</v>
      </c>
      <c r="G7" s="60">
        <v>2572</v>
      </c>
      <c r="H7" s="60">
        <v>4296</v>
      </c>
      <c r="I7" s="16"/>
    </row>
    <row r="8" spans="1:25" ht="18.95" customHeight="1">
      <c r="A8" s="92"/>
      <c r="B8" s="39" t="s">
        <v>25</v>
      </c>
      <c r="C8" s="66"/>
      <c r="D8" s="66">
        <v>2000</v>
      </c>
      <c r="E8" s="66">
        <v>5380</v>
      </c>
      <c r="F8" s="66">
        <v>12441</v>
      </c>
      <c r="G8" s="60">
        <v>6513</v>
      </c>
      <c r="H8" s="60">
        <v>7299</v>
      </c>
      <c r="I8" s="16"/>
    </row>
    <row r="9" spans="1:25" ht="18.95" customHeight="1">
      <c r="A9" s="92"/>
      <c r="B9" s="39" t="s">
        <v>26</v>
      </c>
      <c r="C9" s="66"/>
      <c r="D9" s="66"/>
      <c r="E9" s="66"/>
      <c r="F9" s="66"/>
      <c r="G9" s="59"/>
      <c r="H9" s="59"/>
      <c r="I9" s="15"/>
      <c r="J9" s="91" t="s">
        <v>46</v>
      </c>
      <c r="K9" s="91"/>
    </row>
    <row r="10" spans="1:25" ht="18.95" customHeight="1">
      <c r="A10" s="92"/>
      <c r="B10" s="39" t="s">
        <v>27</v>
      </c>
      <c r="C10" s="66">
        <v>108</v>
      </c>
      <c r="D10" s="73">
        <v>197</v>
      </c>
      <c r="E10" s="66">
        <v>246</v>
      </c>
      <c r="F10" s="66">
        <v>1016</v>
      </c>
      <c r="G10" s="60">
        <v>74</v>
      </c>
      <c r="H10" s="60">
        <v>73</v>
      </c>
      <c r="I10" s="16"/>
      <c r="J10" s="6" t="s">
        <v>44</v>
      </c>
      <c r="K10" s="6">
        <v>2014</v>
      </c>
      <c r="L10" s="6">
        <v>2013</v>
      </c>
      <c r="M10" s="6">
        <v>2012</v>
      </c>
      <c r="N10" s="6">
        <v>2011</v>
      </c>
      <c r="O10" s="6">
        <v>2010</v>
      </c>
    </row>
    <row r="11" spans="1:25" ht="18.95" customHeight="1">
      <c r="A11" s="92"/>
      <c r="B11" s="39" t="s">
        <v>28</v>
      </c>
      <c r="C11" s="66"/>
      <c r="D11" s="66">
        <v>0</v>
      </c>
      <c r="E11" s="66">
        <v>0</v>
      </c>
      <c r="F11" s="66">
        <v>0</v>
      </c>
      <c r="G11" s="59">
        <v>0</v>
      </c>
      <c r="H11" s="59" t="s">
        <v>19</v>
      </c>
      <c r="I11" s="15"/>
      <c r="J11" s="6" t="s">
        <v>33</v>
      </c>
      <c r="K11" s="28">
        <f>F5-F4</f>
        <v>15572</v>
      </c>
      <c r="L11" s="8">
        <f>G5-G4</f>
        <v>7557</v>
      </c>
      <c r="M11" s="8">
        <f>H5-H4</f>
        <v>8851</v>
      </c>
      <c r="N11" s="8" t="e">
        <f>#REF!-#REF!</f>
        <v>#REF!</v>
      </c>
      <c r="O11" s="8" t="e">
        <f>#REF!-#REF!</f>
        <v>#REF!</v>
      </c>
    </row>
    <row r="12" spans="1:25" ht="18.95" customHeight="1">
      <c r="A12" s="92"/>
      <c r="B12" s="39" t="s">
        <v>29</v>
      </c>
      <c r="C12" s="66"/>
      <c r="D12" s="66">
        <v>0</v>
      </c>
      <c r="E12" s="66">
        <v>0</v>
      </c>
      <c r="F12" s="66">
        <v>0</v>
      </c>
      <c r="G12" s="59">
        <v>0</v>
      </c>
      <c r="H12" s="59" t="s">
        <v>19</v>
      </c>
      <c r="I12" s="15"/>
      <c r="J12" s="6" t="s">
        <v>34</v>
      </c>
      <c r="K12" s="29">
        <v>4716</v>
      </c>
      <c r="L12" s="8">
        <v>5543</v>
      </c>
      <c r="M12" s="8">
        <v>1964</v>
      </c>
      <c r="N12" s="8">
        <v>1089</v>
      </c>
      <c r="O12" s="8">
        <v>1371</v>
      </c>
    </row>
    <row r="13" spans="1:25" ht="18.95" customHeight="1">
      <c r="A13" s="95" t="s">
        <v>2</v>
      </c>
      <c r="B13" s="95"/>
      <c r="C13" s="74"/>
      <c r="D13" s="38"/>
      <c r="E13" s="86" t="s">
        <v>41</v>
      </c>
      <c r="F13" s="86"/>
      <c r="G13" s="86"/>
      <c r="H13" s="86"/>
      <c r="I13" s="13"/>
      <c r="J13" s="6" t="s">
        <v>45</v>
      </c>
      <c r="K13" s="28">
        <f>K11-K12</f>
        <v>10856</v>
      </c>
      <c r="L13" s="8">
        <f>L11-L12</f>
        <v>2014</v>
      </c>
      <c r="M13" s="8">
        <f t="shared" ref="M13:O13" si="0">M11-M12</f>
        <v>6887</v>
      </c>
      <c r="N13" s="8" t="e">
        <f t="shared" si="0"/>
        <v>#REF!</v>
      </c>
      <c r="O13" s="8" t="e">
        <f t="shared" si="0"/>
        <v>#REF!</v>
      </c>
    </row>
    <row r="14" spans="1:25" ht="18.95" customHeight="1">
      <c r="A14" s="95"/>
      <c r="B14" s="95"/>
      <c r="C14" s="71"/>
      <c r="D14" s="38"/>
      <c r="E14" s="37"/>
      <c r="F14" s="10"/>
      <c r="G14" s="40"/>
      <c r="H14" s="37"/>
      <c r="I14" s="14"/>
    </row>
    <row r="15" spans="1:25" ht="18.95" customHeight="1">
      <c r="A15" s="92" t="s">
        <v>43</v>
      </c>
      <c r="B15" s="39" t="s">
        <v>30</v>
      </c>
      <c r="C15" s="71"/>
      <c r="D15" s="39"/>
      <c r="E15" s="35"/>
      <c r="F15" s="35"/>
      <c r="G15" s="11"/>
      <c r="H15" s="35"/>
      <c r="I15" s="16"/>
    </row>
    <row r="16" spans="1:25" ht="18.95" customHeight="1">
      <c r="A16" s="92"/>
      <c r="B16" s="39" t="s">
        <v>31</v>
      </c>
      <c r="C16" s="71"/>
      <c r="D16" s="39"/>
      <c r="E16" s="35"/>
      <c r="F16" s="35"/>
      <c r="G16" s="34"/>
      <c r="H16" s="35"/>
      <c r="I16" s="16"/>
    </row>
    <row r="17" spans="1:29" ht="18.95" customHeight="1">
      <c r="A17" s="92"/>
      <c r="B17" s="39" t="s">
        <v>32</v>
      </c>
      <c r="C17" s="71"/>
      <c r="D17" s="39"/>
      <c r="E17" s="33"/>
      <c r="F17" s="35"/>
      <c r="G17" s="11"/>
      <c r="H17" s="33"/>
      <c r="I17" s="17"/>
      <c r="K17" s="30"/>
    </row>
    <row r="18" spans="1:29" ht="7.5" customHeight="1">
      <c r="A18" s="7"/>
    </row>
    <row r="19" spans="1:29" ht="24" customHeight="1">
      <c r="A19" s="23" t="s">
        <v>53</v>
      </c>
      <c r="I19" s="12"/>
    </row>
    <row r="20" spans="1:29" ht="18.95" customHeight="1">
      <c r="A20" s="86" t="s">
        <v>2</v>
      </c>
      <c r="B20" s="86"/>
      <c r="C20" s="96" t="s">
        <v>75</v>
      </c>
      <c r="D20" s="97"/>
      <c r="E20" s="97"/>
      <c r="F20" s="97"/>
      <c r="G20" s="97"/>
      <c r="H20" s="98"/>
      <c r="I20" s="13"/>
    </row>
    <row r="21" spans="1:29" ht="18.95" customHeight="1">
      <c r="A21" s="86"/>
      <c r="B21" s="86"/>
      <c r="C21" s="56">
        <v>2020</v>
      </c>
      <c r="D21" s="56">
        <v>2019</v>
      </c>
      <c r="E21" s="56">
        <v>2018</v>
      </c>
      <c r="F21" s="56">
        <v>2017</v>
      </c>
      <c r="G21" s="56">
        <v>2016</v>
      </c>
      <c r="H21" s="56">
        <v>2015</v>
      </c>
      <c r="I21" s="14"/>
    </row>
    <row r="22" spans="1:29" ht="18.95" customHeight="1">
      <c r="A22" s="89" t="s">
        <v>22</v>
      </c>
      <c r="B22" s="89"/>
      <c r="C22" s="58">
        <v>24357</v>
      </c>
      <c r="D22" s="58">
        <v>14172</v>
      </c>
      <c r="E22" s="58">
        <v>15120</v>
      </c>
      <c r="F22" s="58">
        <v>18513</v>
      </c>
      <c r="G22" s="58">
        <v>24961</v>
      </c>
      <c r="H22" s="60">
        <v>18741</v>
      </c>
      <c r="I22" s="15"/>
    </row>
    <row r="23" spans="1:29" ht="18.95" customHeight="1">
      <c r="A23" s="94" t="s">
        <v>76</v>
      </c>
      <c r="B23" s="62" t="s">
        <v>23</v>
      </c>
      <c r="C23" s="59">
        <f>SUM(C24:C30)</f>
        <v>26667</v>
      </c>
      <c r="D23" s="59">
        <v>86395</v>
      </c>
      <c r="E23" s="59">
        <v>19954</v>
      </c>
      <c r="F23" s="59">
        <v>20398</v>
      </c>
      <c r="G23" s="59">
        <v>28215</v>
      </c>
      <c r="H23" s="59">
        <v>26199</v>
      </c>
      <c r="I23" s="15"/>
      <c r="Y23" s="36"/>
      <c r="Z23" s="36"/>
      <c r="AA23" s="36"/>
      <c r="AB23" s="36"/>
      <c r="AC23" s="36"/>
    </row>
    <row r="24" spans="1:29" ht="18.95" customHeight="1">
      <c r="A24" s="92"/>
      <c r="B24" s="62" t="s">
        <v>42</v>
      </c>
      <c r="C24" s="67">
        <f>1976+2558</f>
        <v>4534</v>
      </c>
      <c r="D24" s="67">
        <v>6354</v>
      </c>
      <c r="E24" s="67">
        <v>1886</v>
      </c>
      <c r="F24" s="60">
        <v>3253</v>
      </c>
      <c r="G24" s="60">
        <v>7458</v>
      </c>
      <c r="H24" s="60">
        <v>5687</v>
      </c>
      <c r="I24" s="16"/>
      <c r="Y24" s="36"/>
    </row>
    <row r="25" spans="1:29" ht="18.95" customHeight="1">
      <c r="A25" s="92"/>
      <c r="B25" s="62" t="s">
        <v>24</v>
      </c>
      <c r="C25" s="60">
        <f>12432+227</f>
        <v>12659</v>
      </c>
      <c r="D25" s="60">
        <v>70404</v>
      </c>
      <c r="E25" s="60">
        <v>5141</v>
      </c>
      <c r="F25" s="60">
        <v>6357</v>
      </c>
      <c r="G25" s="60">
        <v>8788</v>
      </c>
      <c r="H25" s="60">
        <v>9963</v>
      </c>
      <c r="I25" s="16"/>
    </row>
    <row r="26" spans="1:29" ht="18.95" customHeight="1">
      <c r="A26" s="92"/>
      <c r="B26" s="62" t="s">
        <v>25</v>
      </c>
      <c r="C26" s="60">
        <v>8866</v>
      </c>
      <c r="D26" s="60">
        <v>9527</v>
      </c>
      <c r="E26" s="60">
        <v>12694</v>
      </c>
      <c r="F26" s="60">
        <v>10131</v>
      </c>
      <c r="G26" s="60">
        <v>11875</v>
      </c>
      <c r="H26" s="60">
        <v>10226</v>
      </c>
      <c r="I26" s="16"/>
    </row>
    <row r="27" spans="1:29" ht="18.95" customHeight="1">
      <c r="A27" s="92"/>
      <c r="B27" s="62" t="s">
        <v>26</v>
      </c>
      <c r="C27" s="60"/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15"/>
      <c r="J27" s="91" t="s">
        <v>46</v>
      </c>
      <c r="K27" s="91"/>
    </row>
    <row r="28" spans="1:29" ht="18.95" customHeight="1">
      <c r="A28" s="92"/>
      <c r="B28" s="62" t="s">
        <v>27</v>
      </c>
      <c r="C28" s="60">
        <v>608</v>
      </c>
      <c r="D28" s="60">
        <v>110</v>
      </c>
      <c r="E28" s="60">
        <v>233</v>
      </c>
      <c r="F28" s="60">
        <v>657</v>
      </c>
      <c r="G28" s="60">
        <v>94</v>
      </c>
      <c r="H28" s="60">
        <v>199</v>
      </c>
      <c r="I28" s="16"/>
      <c r="J28" s="6" t="s">
        <v>44</v>
      </c>
      <c r="K28" s="6">
        <v>2014</v>
      </c>
      <c r="L28" s="6">
        <v>2013</v>
      </c>
      <c r="M28" s="6">
        <v>2012</v>
      </c>
      <c r="N28" s="6">
        <v>2011</v>
      </c>
      <c r="O28" s="6">
        <v>2010</v>
      </c>
    </row>
    <row r="29" spans="1:29" ht="18.95" customHeight="1">
      <c r="A29" s="92"/>
      <c r="B29" s="62" t="s">
        <v>28</v>
      </c>
      <c r="C29" s="78"/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15"/>
      <c r="J29" s="6" t="s">
        <v>33</v>
      </c>
      <c r="K29" s="28">
        <f>F23-F22</f>
        <v>1885</v>
      </c>
      <c r="L29" s="8">
        <f>G23-G22</f>
        <v>3254</v>
      </c>
      <c r="M29" s="8">
        <f>H23-H22</f>
        <v>7458</v>
      </c>
      <c r="N29" s="8"/>
      <c r="O29" s="8"/>
    </row>
    <row r="30" spans="1:29" ht="18.95" customHeight="1">
      <c r="A30" s="92"/>
      <c r="B30" s="62" t="s">
        <v>29</v>
      </c>
      <c r="C30" s="78"/>
      <c r="D30" s="60">
        <v>0</v>
      </c>
      <c r="E30" s="60">
        <v>0</v>
      </c>
      <c r="F30" s="60">
        <v>0</v>
      </c>
      <c r="G30" s="60">
        <v>0</v>
      </c>
      <c r="H30" s="60">
        <v>124</v>
      </c>
      <c r="I30" s="15"/>
      <c r="J30" s="6" t="s">
        <v>34</v>
      </c>
      <c r="K30" s="8">
        <v>5211.5</v>
      </c>
      <c r="L30" s="8">
        <v>5922.6</v>
      </c>
      <c r="M30" s="8">
        <v>1276</v>
      </c>
      <c r="N30" s="8"/>
      <c r="O30" s="8"/>
    </row>
    <row r="31" spans="1:29" ht="18.95" customHeight="1">
      <c r="A31" s="95" t="s">
        <v>2</v>
      </c>
      <c r="B31" s="95"/>
      <c r="C31" s="61"/>
      <c r="D31" s="61"/>
      <c r="E31" s="61"/>
      <c r="F31" s="86" t="s">
        <v>77</v>
      </c>
      <c r="G31" s="86"/>
      <c r="H31" s="86"/>
      <c r="I31" s="13"/>
      <c r="J31" s="6" t="s">
        <v>45</v>
      </c>
      <c r="K31" s="28">
        <f>K29-K30</f>
        <v>-3326.5</v>
      </c>
      <c r="L31" s="8">
        <f>L29-L30</f>
        <v>-2668.6000000000004</v>
      </c>
      <c r="M31" s="8">
        <f t="shared" ref="M31" si="1">M29-M30</f>
        <v>6182</v>
      </c>
      <c r="N31" s="8"/>
      <c r="O31" s="8"/>
    </row>
    <row r="32" spans="1:29" ht="18.95" customHeight="1">
      <c r="A32" s="95"/>
      <c r="B32" s="95"/>
      <c r="C32" s="61"/>
      <c r="D32" s="61"/>
      <c r="E32" s="61"/>
      <c r="F32" s="56"/>
      <c r="G32" s="56"/>
      <c r="H32" s="56"/>
      <c r="I32" s="14"/>
    </row>
    <row r="33" spans="1:9" ht="18.95" customHeight="1">
      <c r="A33" s="92" t="s">
        <v>43</v>
      </c>
      <c r="B33" s="62" t="s">
        <v>30</v>
      </c>
      <c r="C33" s="62"/>
      <c r="D33" s="62"/>
      <c r="E33" s="62"/>
      <c r="F33" s="60"/>
      <c r="G33" s="57"/>
      <c r="H33" s="57"/>
      <c r="I33" s="16"/>
    </row>
    <row r="34" spans="1:9" ht="18.95" customHeight="1">
      <c r="A34" s="92"/>
      <c r="B34" s="62" t="s">
        <v>31</v>
      </c>
      <c r="C34" s="62"/>
      <c r="D34" s="62"/>
      <c r="E34" s="62"/>
      <c r="F34" s="60"/>
      <c r="G34" s="59"/>
      <c r="H34" s="59"/>
      <c r="I34" s="16"/>
    </row>
    <row r="35" spans="1:9" ht="18.95" customHeight="1">
      <c r="A35" s="92"/>
      <c r="B35" s="62" t="s">
        <v>32</v>
      </c>
      <c r="C35" s="62"/>
      <c r="D35" s="62"/>
      <c r="E35" s="62"/>
      <c r="F35" s="60"/>
      <c r="G35" s="57"/>
      <c r="H35" s="57"/>
      <c r="I35" s="17"/>
    </row>
    <row r="36" spans="1:9" ht="12" customHeight="1">
      <c r="A36" s="24"/>
      <c r="B36" s="24"/>
      <c r="C36" s="24"/>
      <c r="D36" s="24"/>
      <c r="E36" s="24"/>
      <c r="F36" s="16"/>
      <c r="G36" s="25"/>
      <c r="H36" s="17"/>
      <c r="I36" s="17"/>
    </row>
    <row r="37" spans="1:9" s="27" customFormat="1" ht="20.25" customHeight="1">
      <c r="A37" s="90" t="s">
        <v>54</v>
      </c>
      <c r="B37" s="90"/>
      <c r="C37" s="90"/>
      <c r="D37" s="90"/>
      <c r="E37" s="90"/>
      <c r="F37" s="90"/>
      <c r="G37" s="90"/>
      <c r="H37" s="90"/>
      <c r="I37" s="26"/>
    </row>
    <row r="38" spans="1:9" s="27" customFormat="1" ht="29.25" customHeight="1">
      <c r="A38" s="93" t="s">
        <v>55</v>
      </c>
      <c r="B38" s="90"/>
      <c r="C38" s="90"/>
      <c r="D38" s="90"/>
      <c r="E38" s="90"/>
      <c r="F38" s="90"/>
      <c r="G38" s="90"/>
      <c r="H38" s="90"/>
      <c r="I38" s="26"/>
    </row>
  </sheetData>
  <mergeCells count="18">
    <mergeCell ref="A38:H38"/>
    <mergeCell ref="A5:A12"/>
    <mergeCell ref="A13:B14"/>
    <mergeCell ref="A15:A17"/>
    <mergeCell ref="C20:H20"/>
    <mergeCell ref="A20:B21"/>
    <mergeCell ref="A22:B22"/>
    <mergeCell ref="A23:A30"/>
    <mergeCell ref="A31:B32"/>
    <mergeCell ref="F31:H31"/>
    <mergeCell ref="A2:B3"/>
    <mergeCell ref="A4:B4"/>
    <mergeCell ref="A37:H37"/>
    <mergeCell ref="J9:K9"/>
    <mergeCell ref="J27:K27"/>
    <mergeCell ref="E13:H13"/>
    <mergeCell ref="D2:H2"/>
    <mergeCell ref="A33:A35"/>
  </mergeCells>
  <phoneticPr fontId="7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총괄원가 및 부과원가</vt:lpstr>
      <vt:lpstr>연도별 재원부족액 현황</vt:lpstr>
      <vt:lpstr>연도별 재원 부족액 충당실적 및 계획</vt:lpstr>
      <vt:lpstr>'연도별 재원부족액 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2018-06-01T06:49:10Z</cp:lastPrinted>
  <dcterms:created xsi:type="dcterms:W3CDTF">2015-02-24T04:47:23Z</dcterms:created>
  <dcterms:modified xsi:type="dcterms:W3CDTF">2021-12-31T08:08:14Z</dcterms:modified>
</cp:coreProperties>
</file>